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Phil\Documents\Parish Council\Finances\"/>
    </mc:Choice>
  </mc:AlternateContent>
  <xr:revisionPtr revIDLastSave="0" documentId="13_ncr:1_{705381E3-DB5E-4D20-AF91-AD3B6C8EED3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2019-20 Mid-Year Statement" sheetId="1" r:id="rId1"/>
    <sheet name="Agreed Budget 2020-21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B25" i="1"/>
  <c r="F22" i="1"/>
  <c r="D22" i="1"/>
  <c r="E22" i="1" s="1"/>
  <c r="F24" i="1"/>
  <c r="D24" i="1"/>
  <c r="D23" i="1"/>
  <c r="D21" i="1"/>
  <c r="D20" i="1"/>
  <c r="E20" i="1" s="1"/>
  <c r="D19" i="1"/>
  <c r="D18" i="1"/>
  <c r="F17" i="1"/>
  <c r="D17" i="1"/>
  <c r="D16" i="1"/>
  <c r="D15" i="1"/>
  <c r="D14" i="1"/>
  <c r="D13" i="1"/>
  <c r="D12" i="1"/>
  <c r="D11" i="1"/>
  <c r="D10" i="1"/>
  <c r="F9" i="1"/>
  <c r="D9" i="1"/>
  <c r="F8" i="1"/>
  <c r="D8" i="1"/>
  <c r="F6" i="1"/>
  <c r="D6" i="1"/>
  <c r="D5" i="1"/>
  <c r="D25" i="1" l="1"/>
  <c r="F25" i="1"/>
  <c r="B30" i="1" s="1"/>
  <c r="B31" i="1" s="1"/>
  <c r="F23" i="2" s="1"/>
  <c r="E5" i="1"/>
  <c r="E25" i="1" s="1"/>
  <c r="I10" i="1"/>
  <c r="B29" i="1" s="1"/>
  <c r="F9" i="2" l="1"/>
  <c r="F24" i="2" s="1"/>
  <c r="B28" i="2" l="1"/>
  <c r="F25" i="2" s="1"/>
  <c r="F26" i="2" s="1"/>
</calcChain>
</file>

<file path=xl/sharedStrings.xml><?xml version="1.0" encoding="utf-8"?>
<sst xmlns="http://schemas.openxmlformats.org/spreadsheetml/2006/main" count="79" uniqueCount="54">
  <si>
    <t>Spend Category</t>
  </si>
  <si>
    <t>Salaries</t>
  </si>
  <si>
    <t>Website</t>
  </si>
  <si>
    <t>Employer NI contributions</t>
  </si>
  <si>
    <t>Road salt (bins)</t>
  </si>
  <si>
    <t>Support for village halls</t>
  </si>
  <si>
    <t>Environment (flowers, signs, etc.)</t>
  </si>
  <si>
    <t>CALC Membership</t>
  </si>
  <si>
    <t>Insurance</t>
  </si>
  <si>
    <t>Parish Magazine</t>
  </si>
  <si>
    <t>Sports &amp; recreation</t>
  </si>
  <si>
    <t>Audit fees (int. &amp; ext.)</t>
  </si>
  <si>
    <t>Contingency</t>
  </si>
  <si>
    <t>Playing field grass cutting</t>
  </si>
  <si>
    <t>Weed control</t>
  </si>
  <si>
    <t>War Memorial (maintenance)</t>
  </si>
  <si>
    <t>Miscellaneous grants</t>
  </si>
  <si>
    <t>Training</t>
  </si>
  <si>
    <t>MEVAGISSEY PARISH COUNCIL</t>
  </si>
  <si>
    <t>Public toilets</t>
  </si>
  <si>
    <t>Hire of hall &amp; meeting room</t>
  </si>
  <si>
    <t>Admin costs</t>
  </si>
  <si>
    <t>TOTALS</t>
  </si>
  <si>
    <t>CTS Grant</t>
  </si>
  <si>
    <t>TOTAL</t>
  </si>
  <si>
    <t>Forecast total spend for year</t>
  </si>
  <si>
    <t>West Wharf PC entry charge (to date)</t>
  </si>
  <si>
    <t>Budgeted Spend</t>
  </si>
  <si>
    <t>LMP (covered by grant)</t>
  </si>
  <si>
    <t>VAT refund</t>
  </si>
  <si>
    <t>Bank interest</t>
  </si>
  <si>
    <t>B/F on 01/04/19</t>
  </si>
  <si>
    <t>C/F on 01/04/20</t>
  </si>
  <si>
    <t>Estimated spend 2019/20</t>
  </si>
  <si>
    <t>Community Land Trust</t>
  </si>
  <si>
    <t>2019/2020 Budget - Mid-Year statement (31/10/18)</t>
  </si>
  <si>
    <t>2019-20 Agreed Budget</t>
  </si>
  <si>
    <t>Apr-Oct 2019 actual spend</t>
  </si>
  <si>
    <t>Unspent against budget as of 31/10/19</t>
  </si>
  <si>
    <t>Forecast spend until 31/03/20</t>
  </si>
  <si>
    <t>GDPR</t>
  </si>
  <si>
    <t>TOTALS:</t>
  </si>
  <si>
    <t>2019/20 Precept</t>
  </si>
  <si>
    <t>Income 2019/20</t>
  </si>
  <si>
    <t>B/F on 01/04/20</t>
  </si>
  <si>
    <t>Estimated spend 2020/21</t>
  </si>
  <si>
    <t>C/F on 01/04/21</t>
  </si>
  <si>
    <t>2020/21 Precept</t>
  </si>
  <si>
    <t>West Wharf PC entry charges</t>
  </si>
  <si>
    <t>Income 2020/21 (forecast)</t>
  </si>
  <si>
    <t>Climate Emergency</t>
  </si>
  <si>
    <t>Summary 2020/21 (forecast)</t>
  </si>
  <si>
    <t>Estimated income</t>
  </si>
  <si>
    <t>2020/21 Budget (Agreed - Minute 2019/11/10)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</si>
</sst>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0" fillId="0" borderId="0" xfId="0" applyNumberFormat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4" fontId="4" fillId="0" borderId="0" xfId="0" applyNumberFormat="1" applyFont="1" applyBorder="1"/>
    <xf numFmtId="0" fontId="4" fillId="0" borderId="0" xfId="0" applyFont="1" applyFill="1" applyBorder="1"/>
    <xf numFmtId="40" fontId="0" fillId="0" borderId="0" xfId="0" applyNumberFormat="1"/>
    <xf numFmtId="4" fontId="3" fillId="0" borderId="0" xfId="0" applyNumberFormat="1" applyFont="1" applyBorder="1"/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0" applyNumberFormat="1" applyAlignment="1"/>
    <xf numFmtId="4" fontId="5" fillId="0" borderId="0" xfId="0" applyNumberFormat="1" applyFont="1" applyAlignment="1">
      <alignment wrapText="1"/>
    </xf>
    <xf numFmtId="40" fontId="0" fillId="0" borderId="0" xfId="0" applyNumberFormat="1" applyAlignment="1">
      <alignment horizontal="center"/>
    </xf>
    <xf numFmtId="40" fontId="0" fillId="0" borderId="0" xfId="0" applyNumberFormat="1" applyAlignment="1"/>
    <xf numFmtId="0" fontId="2" fillId="0" borderId="0" xfId="0" applyFont="1" applyFill="1" applyBorder="1" applyAlignment="1">
      <alignment horizontal="right"/>
    </xf>
    <xf numFmtId="4" fontId="7" fillId="0" borderId="0" xfId="0" applyNumberFormat="1" applyFont="1" applyBorder="1"/>
    <xf numFmtId="4" fontId="7" fillId="0" borderId="0" xfId="0" applyNumberFormat="1" applyFont="1"/>
    <xf numFmtId="0" fontId="3" fillId="0" borderId="0" xfId="0" applyFont="1" applyFill="1" applyBorder="1" applyAlignment="1"/>
    <xf numFmtId="0" fontId="6" fillId="0" borderId="0" xfId="0" applyFont="1" applyAlignment="1"/>
    <xf numFmtId="0" fontId="7" fillId="0" borderId="0" xfId="0" applyFont="1" applyAlignment="1">
      <alignment horizontal="right"/>
    </xf>
    <xf numFmtId="40" fontId="5" fillId="0" borderId="0" xfId="0" applyNumberFormat="1" applyFont="1"/>
    <xf numFmtId="4" fontId="5" fillId="0" borderId="0" xfId="0" applyNumberFormat="1" applyFont="1"/>
    <xf numFmtId="0" fontId="5" fillId="0" borderId="0" xfId="0" applyFont="1"/>
    <xf numFmtId="0" fontId="2" fillId="0" borderId="0" xfId="0" applyFont="1" applyFill="1" applyBorder="1" applyAlignment="1"/>
    <xf numFmtId="4" fontId="2" fillId="0" borderId="0" xfId="0" applyNumberFormat="1" applyFont="1" applyBorder="1"/>
    <xf numFmtId="0" fontId="8" fillId="0" borderId="0" xfId="0" applyFont="1" applyAlignment="1">
      <alignment horizontal="left"/>
    </xf>
    <xf numFmtId="4" fontId="0" fillId="0" borderId="0" xfId="0" applyNumberFormat="1" applyFont="1"/>
    <xf numFmtId="4" fontId="7" fillId="0" borderId="0" xfId="0" applyNumberFormat="1" applyFont="1" applyAlignment="1">
      <alignment wrapText="1"/>
    </xf>
    <xf numFmtId="164" fontId="0" fillId="0" borderId="0" xfId="0" applyNumberFormat="1" applyFont="1"/>
    <xf numFmtId="164" fontId="6" fillId="0" borderId="0" xfId="0" applyNumberFormat="1" applyFont="1"/>
    <xf numFmtId="0" fontId="7" fillId="0" borderId="0" xfId="0" applyFont="1" applyAlignment="1">
      <alignment wrapText="1"/>
    </xf>
    <xf numFmtId="40" fontId="7" fillId="0" borderId="0" xfId="0" applyNumberFormat="1" applyFont="1" applyAlignment="1">
      <alignment wrapText="1"/>
    </xf>
    <xf numFmtId="4" fontId="5" fillId="0" borderId="1" xfId="0" applyNumberFormat="1" applyFont="1" applyBorder="1"/>
    <xf numFmtId="4" fontId="0" fillId="0" borderId="2" xfId="0" applyNumberFormat="1" applyBorder="1"/>
    <xf numFmtId="4" fontId="0" fillId="0" borderId="3" xfId="0" applyNumberFormat="1" applyFont="1" applyBorder="1"/>
    <xf numFmtId="164" fontId="0" fillId="0" borderId="4" xfId="0" applyNumberFormat="1" applyFont="1" applyBorder="1"/>
    <xf numFmtId="0" fontId="6" fillId="0" borderId="5" xfId="0" applyFont="1" applyBorder="1"/>
    <xf numFmtId="164" fontId="6" fillId="0" borderId="6" xfId="0" applyNumberFormat="1" applyFont="1" applyBorder="1"/>
    <xf numFmtId="4" fontId="5" fillId="0" borderId="0" xfId="0" applyNumberFormat="1" applyFont="1" applyBorder="1"/>
    <xf numFmtId="0" fontId="5" fillId="0" borderId="0" xfId="0" applyFont="1" applyFill="1" applyBorder="1" applyAlignment="1">
      <alignment horizontal="right"/>
    </xf>
    <xf numFmtId="164" fontId="6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workbookViewId="0">
      <pane ySplit="4" topLeftCell="A17" activePane="bottomLeft" state="frozen"/>
      <selection pane="bottomLeft" activeCell="H26" sqref="H26"/>
    </sheetView>
  </sheetViews>
  <sheetFormatPr defaultRowHeight="15" x14ac:dyDescent="0.25"/>
  <cols>
    <col min="1" max="1" width="36.42578125" style="12" customWidth="1"/>
    <col min="2" max="2" width="15.42578125" style="13" customWidth="1"/>
    <col min="3" max="3" width="12.7109375" style="13" customWidth="1"/>
    <col min="4" max="4" width="13.7109375" style="10" customWidth="1"/>
    <col min="5" max="5" width="14.85546875" style="1" customWidth="1"/>
    <col min="6" max="7" width="10.5703125" style="1" customWidth="1"/>
    <col min="8" max="8" width="35.42578125" style="1" bestFit="1" customWidth="1"/>
    <col min="9" max="16" width="10.5703125" style="1" customWidth="1"/>
    <col min="254" max="254" width="34.140625" customWidth="1"/>
    <col min="255" max="255" width="12.7109375" customWidth="1"/>
    <col min="256" max="256" width="2.140625" customWidth="1"/>
    <col min="257" max="257" width="34.140625" customWidth="1"/>
    <col min="258" max="259" width="12.7109375" customWidth="1"/>
    <col min="510" max="510" width="34.140625" customWidth="1"/>
    <col min="511" max="511" width="12.7109375" customWidth="1"/>
    <col min="512" max="512" width="2.140625" customWidth="1"/>
    <col min="513" max="513" width="34.140625" customWidth="1"/>
    <col min="514" max="515" width="12.7109375" customWidth="1"/>
    <col min="766" max="766" width="34.140625" customWidth="1"/>
    <col min="767" max="767" width="12.7109375" customWidth="1"/>
    <col min="768" max="768" width="2.140625" customWidth="1"/>
    <col min="769" max="769" width="34.140625" customWidth="1"/>
    <col min="770" max="771" width="12.7109375" customWidth="1"/>
    <col min="1022" max="1022" width="34.140625" customWidth="1"/>
    <col min="1023" max="1023" width="12.7109375" customWidth="1"/>
    <col min="1024" max="1024" width="2.140625" customWidth="1"/>
    <col min="1025" max="1025" width="34.140625" customWidth="1"/>
    <col min="1026" max="1027" width="12.7109375" customWidth="1"/>
    <col min="1278" max="1278" width="34.140625" customWidth="1"/>
    <col min="1279" max="1279" width="12.7109375" customWidth="1"/>
    <col min="1280" max="1280" width="2.140625" customWidth="1"/>
    <col min="1281" max="1281" width="34.140625" customWidth="1"/>
    <col min="1282" max="1283" width="12.7109375" customWidth="1"/>
    <col min="1534" max="1534" width="34.140625" customWidth="1"/>
    <col min="1535" max="1535" width="12.7109375" customWidth="1"/>
    <col min="1536" max="1536" width="2.140625" customWidth="1"/>
    <col min="1537" max="1537" width="34.140625" customWidth="1"/>
    <col min="1538" max="1539" width="12.7109375" customWidth="1"/>
    <col min="1790" max="1790" width="34.140625" customWidth="1"/>
    <col min="1791" max="1791" width="12.7109375" customWidth="1"/>
    <col min="1792" max="1792" width="2.140625" customWidth="1"/>
    <col min="1793" max="1793" width="34.140625" customWidth="1"/>
    <col min="1794" max="1795" width="12.7109375" customWidth="1"/>
    <col min="2046" max="2046" width="34.140625" customWidth="1"/>
    <col min="2047" max="2047" width="12.7109375" customWidth="1"/>
    <col min="2048" max="2048" width="2.140625" customWidth="1"/>
    <col min="2049" max="2049" width="34.140625" customWidth="1"/>
    <col min="2050" max="2051" width="12.7109375" customWidth="1"/>
    <col min="2302" max="2302" width="34.140625" customWidth="1"/>
    <col min="2303" max="2303" width="12.7109375" customWidth="1"/>
    <col min="2304" max="2304" width="2.140625" customWidth="1"/>
    <col min="2305" max="2305" width="34.140625" customWidth="1"/>
    <col min="2306" max="2307" width="12.7109375" customWidth="1"/>
    <col min="2558" max="2558" width="34.140625" customWidth="1"/>
    <col min="2559" max="2559" width="12.7109375" customWidth="1"/>
    <col min="2560" max="2560" width="2.140625" customWidth="1"/>
    <col min="2561" max="2561" width="34.140625" customWidth="1"/>
    <col min="2562" max="2563" width="12.7109375" customWidth="1"/>
    <col min="2814" max="2814" width="34.140625" customWidth="1"/>
    <col min="2815" max="2815" width="12.7109375" customWidth="1"/>
    <col min="2816" max="2816" width="2.140625" customWidth="1"/>
    <col min="2817" max="2817" width="34.140625" customWidth="1"/>
    <col min="2818" max="2819" width="12.7109375" customWidth="1"/>
    <col min="3070" max="3070" width="34.140625" customWidth="1"/>
    <col min="3071" max="3071" width="12.7109375" customWidth="1"/>
    <col min="3072" max="3072" width="2.140625" customWidth="1"/>
    <col min="3073" max="3073" width="34.140625" customWidth="1"/>
    <col min="3074" max="3075" width="12.7109375" customWidth="1"/>
    <col min="3326" max="3326" width="34.140625" customWidth="1"/>
    <col min="3327" max="3327" width="12.7109375" customWidth="1"/>
    <col min="3328" max="3328" width="2.140625" customWidth="1"/>
    <col min="3329" max="3329" width="34.140625" customWidth="1"/>
    <col min="3330" max="3331" width="12.7109375" customWidth="1"/>
    <col min="3582" max="3582" width="34.140625" customWidth="1"/>
    <col min="3583" max="3583" width="12.7109375" customWidth="1"/>
    <col min="3584" max="3584" width="2.140625" customWidth="1"/>
    <col min="3585" max="3585" width="34.140625" customWidth="1"/>
    <col min="3586" max="3587" width="12.7109375" customWidth="1"/>
    <col min="3838" max="3838" width="34.140625" customWidth="1"/>
    <col min="3839" max="3839" width="12.7109375" customWidth="1"/>
    <col min="3840" max="3840" width="2.140625" customWidth="1"/>
    <col min="3841" max="3841" width="34.140625" customWidth="1"/>
    <col min="3842" max="3843" width="12.7109375" customWidth="1"/>
    <col min="4094" max="4094" width="34.140625" customWidth="1"/>
    <col min="4095" max="4095" width="12.7109375" customWidth="1"/>
    <col min="4096" max="4096" width="2.140625" customWidth="1"/>
    <col min="4097" max="4097" width="34.140625" customWidth="1"/>
    <col min="4098" max="4099" width="12.7109375" customWidth="1"/>
    <col min="4350" max="4350" width="34.140625" customWidth="1"/>
    <col min="4351" max="4351" width="12.7109375" customWidth="1"/>
    <col min="4352" max="4352" width="2.140625" customWidth="1"/>
    <col min="4353" max="4353" width="34.140625" customWidth="1"/>
    <col min="4354" max="4355" width="12.7109375" customWidth="1"/>
    <col min="4606" max="4606" width="34.140625" customWidth="1"/>
    <col min="4607" max="4607" width="12.7109375" customWidth="1"/>
    <col min="4608" max="4608" width="2.140625" customWidth="1"/>
    <col min="4609" max="4609" width="34.140625" customWidth="1"/>
    <col min="4610" max="4611" width="12.7109375" customWidth="1"/>
    <col min="4862" max="4862" width="34.140625" customWidth="1"/>
    <col min="4863" max="4863" width="12.7109375" customWidth="1"/>
    <col min="4864" max="4864" width="2.140625" customWidth="1"/>
    <col min="4865" max="4865" width="34.140625" customWidth="1"/>
    <col min="4866" max="4867" width="12.7109375" customWidth="1"/>
    <col min="5118" max="5118" width="34.140625" customWidth="1"/>
    <col min="5119" max="5119" width="12.7109375" customWidth="1"/>
    <col min="5120" max="5120" width="2.140625" customWidth="1"/>
    <col min="5121" max="5121" width="34.140625" customWidth="1"/>
    <col min="5122" max="5123" width="12.7109375" customWidth="1"/>
    <col min="5374" max="5374" width="34.140625" customWidth="1"/>
    <col min="5375" max="5375" width="12.7109375" customWidth="1"/>
    <col min="5376" max="5376" width="2.140625" customWidth="1"/>
    <col min="5377" max="5377" width="34.140625" customWidth="1"/>
    <col min="5378" max="5379" width="12.7109375" customWidth="1"/>
    <col min="5630" max="5630" width="34.140625" customWidth="1"/>
    <col min="5631" max="5631" width="12.7109375" customWidth="1"/>
    <col min="5632" max="5632" width="2.140625" customWidth="1"/>
    <col min="5633" max="5633" width="34.140625" customWidth="1"/>
    <col min="5634" max="5635" width="12.7109375" customWidth="1"/>
    <col min="5886" max="5886" width="34.140625" customWidth="1"/>
    <col min="5887" max="5887" width="12.7109375" customWidth="1"/>
    <col min="5888" max="5888" width="2.140625" customWidth="1"/>
    <col min="5889" max="5889" width="34.140625" customWidth="1"/>
    <col min="5890" max="5891" width="12.7109375" customWidth="1"/>
    <col min="6142" max="6142" width="34.140625" customWidth="1"/>
    <col min="6143" max="6143" width="12.7109375" customWidth="1"/>
    <col min="6144" max="6144" width="2.140625" customWidth="1"/>
    <col min="6145" max="6145" width="34.140625" customWidth="1"/>
    <col min="6146" max="6147" width="12.7109375" customWidth="1"/>
    <col min="6398" max="6398" width="34.140625" customWidth="1"/>
    <col min="6399" max="6399" width="12.7109375" customWidth="1"/>
    <col min="6400" max="6400" width="2.140625" customWidth="1"/>
    <col min="6401" max="6401" width="34.140625" customWidth="1"/>
    <col min="6402" max="6403" width="12.7109375" customWidth="1"/>
    <col min="6654" max="6654" width="34.140625" customWidth="1"/>
    <col min="6655" max="6655" width="12.7109375" customWidth="1"/>
    <col min="6656" max="6656" width="2.140625" customWidth="1"/>
    <col min="6657" max="6657" width="34.140625" customWidth="1"/>
    <col min="6658" max="6659" width="12.7109375" customWidth="1"/>
    <col min="6910" max="6910" width="34.140625" customWidth="1"/>
    <col min="6911" max="6911" width="12.7109375" customWidth="1"/>
    <col min="6912" max="6912" width="2.140625" customWidth="1"/>
    <col min="6913" max="6913" width="34.140625" customWidth="1"/>
    <col min="6914" max="6915" width="12.7109375" customWidth="1"/>
    <col min="7166" max="7166" width="34.140625" customWidth="1"/>
    <col min="7167" max="7167" width="12.7109375" customWidth="1"/>
    <col min="7168" max="7168" width="2.140625" customWidth="1"/>
    <col min="7169" max="7169" width="34.140625" customWidth="1"/>
    <col min="7170" max="7171" width="12.7109375" customWidth="1"/>
    <col min="7422" max="7422" width="34.140625" customWidth="1"/>
    <col min="7423" max="7423" width="12.7109375" customWidth="1"/>
    <col min="7424" max="7424" width="2.140625" customWidth="1"/>
    <col min="7425" max="7425" width="34.140625" customWidth="1"/>
    <col min="7426" max="7427" width="12.7109375" customWidth="1"/>
    <col min="7678" max="7678" width="34.140625" customWidth="1"/>
    <col min="7679" max="7679" width="12.7109375" customWidth="1"/>
    <col min="7680" max="7680" width="2.140625" customWidth="1"/>
    <col min="7681" max="7681" width="34.140625" customWidth="1"/>
    <col min="7682" max="7683" width="12.7109375" customWidth="1"/>
    <col min="7934" max="7934" width="34.140625" customWidth="1"/>
    <col min="7935" max="7935" width="12.7109375" customWidth="1"/>
    <col min="7936" max="7936" width="2.140625" customWidth="1"/>
    <col min="7937" max="7937" width="34.140625" customWidth="1"/>
    <col min="7938" max="7939" width="12.7109375" customWidth="1"/>
    <col min="8190" max="8190" width="34.140625" customWidth="1"/>
    <col min="8191" max="8191" width="12.7109375" customWidth="1"/>
    <col min="8192" max="8192" width="2.140625" customWidth="1"/>
    <col min="8193" max="8193" width="34.140625" customWidth="1"/>
    <col min="8194" max="8195" width="12.7109375" customWidth="1"/>
    <col min="8446" max="8446" width="34.140625" customWidth="1"/>
    <col min="8447" max="8447" width="12.7109375" customWidth="1"/>
    <col min="8448" max="8448" width="2.140625" customWidth="1"/>
    <col min="8449" max="8449" width="34.140625" customWidth="1"/>
    <col min="8450" max="8451" width="12.7109375" customWidth="1"/>
    <col min="8702" max="8702" width="34.140625" customWidth="1"/>
    <col min="8703" max="8703" width="12.7109375" customWidth="1"/>
    <col min="8704" max="8704" width="2.140625" customWidth="1"/>
    <col min="8705" max="8705" width="34.140625" customWidth="1"/>
    <col min="8706" max="8707" width="12.7109375" customWidth="1"/>
    <col min="8958" max="8958" width="34.140625" customWidth="1"/>
    <col min="8959" max="8959" width="12.7109375" customWidth="1"/>
    <col min="8960" max="8960" width="2.140625" customWidth="1"/>
    <col min="8961" max="8961" width="34.140625" customWidth="1"/>
    <col min="8962" max="8963" width="12.7109375" customWidth="1"/>
    <col min="9214" max="9214" width="34.140625" customWidth="1"/>
    <col min="9215" max="9215" width="12.7109375" customWidth="1"/>
    <col min="9216" max="9216" width="2.140625" customWidth="1"/>
    <col min="9217" max="9217" width="34.140625" customWidth="1"/>
    <col min="9218" max="9219" width="12.7109375" customWidth="1"/>
    <col min="9470" max="9470" width="34.140625" customWidth="1"/>
    <col min="9471" max="9471" width="12.7109375" customWidth="1"/>
    <col min="9472" max="9472" width="2.140625" customWidth="1"/>
    <col min="9473" max="9473" width="34.140625" customWidth="1"/>
    <col min="9474" max="9475" width="12.7109375" customWidth="1"/>
    <col min="9726" max="9726" width="34.140625" customWidth="1"/>
    <col min="9727" max="9727" width="12.7109375" customWidth="1"/>
    <col min="9728" max="9728" width="2.140625" customWidth="1"/>
    <col min="9729" max="9729" width="34.140625" customWidth="1"/>
    <col min="9730" max="9731" width="12.7109375" customWidth="1"/>
    <col min="9982" max="9982" width="34.140625" customWidth="1"/>
    <col min="9983" max="9983" width="12.7109375" customWidth="1"/>
    <col min="9984" max="9984" width="2.140625" customWidth="1"/>
    <col min="9985" max="9985" width="34.140625" customWidth="1"/>
    <col min="9986" max="9987" width="12.7109375" customWidth="1"/>
    <col min="10238" max="10238" width="34.140625" customWidth="1"/>
    <col min="10239" max="10239" width="12.7109375" customWidth="1"/>
    <col min="10240" max="10240" width="2.140625" customWidth="1"/>
    <col min="10241" max="10241" width="34.140625" customWidth="1"/>
    <col min="10242" max="10243" width="12.7109375" customWidth="1"/>
    <col min="10494" max="10494" width="34.140625" customWidth="1"/>
    <col min="10495" max="10495" width="12.7109375" customWidth="1"/>
    <col min="10496" max="10496" width="2.140625" customWidth="1"/>
    <col min="10497" max="10497" width="34.140625" customWidth="1"/>
    <col min="10498" max="10499" width="12.7109375" customWidth="1"/>
    <col min="10750" max="10750" width="34.140625" customWidth="1"/>
    <col min="10751" max="10751" width="12.7109375" customWidth="1"/>
    <col min="10752" max="10752" width="2.140625" customWidth="1"/>
    <col min="10753" max="10753" width="34.140625" customWidth="1"/>
    <col min="10754" max="10755" width="12.7109375" customWidth="1"/>
    <col min="11006" max="11006" width="34.140625" customWidth="1"/>
    <col min="11007" max="11007" width="12.7109375" customWidth="1"/>
    <col min="11008" max="11008" width="2.140625" customWidth="1"/>
    <col min="11009" max="11009" width="34.140625" customWidth="1"/>
    <col min="11010" max="11011" width="12.7109375" customWidth="1"/>
    <col min="11262" max="11262" width="34.140625" customWidth="1"/>
    <col min="11263" max="11263" width="12.7109375" customWidth="1"/>
    <col min="11264" max="11264" width="2.140625" customWidth="1"/>
    <col min="11265" max="11265" width="34.140625" customWidth="1"/>
    <col min="11266" max="11267" width="12.7109375" customWidth="1"/>
    <col min="11518" max="11518" width="34.140625" customWidth="1"/>
    <col min="11519" max="11519" width="12.7109375" customWidth="1"/>
    <col min="11520" max="11520" width="2.140625" customWidth="1"/>
    <col min="11521" max="11521" width="34.140625" customWidth="1"/>
    <col min="11522" max="11523" width="12.7109375" customWidth="1"/>
    <col min="11774" max="11774" width="34.140625" customWidth="1"/>
    <col min="11775" max="11775" width="12.7109375" customWidth="1"/>
    <col min="11776" max="11776" width="2.140625" customWidth="1"/>
    <col min="11777" max="11777" width="34.140625" customWidth="1"/>
    <col min="11778" max="11779" width="12.7109375" customWidth="1"/>
    <col min="12030" max="12030" width="34.140625" customWidth="1"/>
    <col min="12031" max="12031" width="12.7109375" customWidth="1"/>
    <col min="12032" max="12032" width="2.140625" customWidth="1"/>
    <col min="12033" max="12033" width="34.140625" customWidth="1"/>
    <col min="12034" max="12035" width="12.7109375" customWidth="1"/>
    <col min="12286" max="12286" width="34.140625" customWidth="1"/>
    <col min="12287" max="12287" width="12.7109375" customWidth="1"/>
    <col min="12288" max="12288" width="2.140625" customWidth="1"/>
    <col min="12289" max="12289" width="34.140625" customWidth="1"/>
    <col min="12290" max="12291" width="12.7109375" customWidth="1"/>
    <col min="12542" max="12542" width="34.140625" customWidth="1"/>
    <col min="12543" max="12543" width="12.7109375" customWidth="1"/>
    <col min="12544" max="12544" width="2.140625" customWidth="1"/>
    <col min="12545" max="12545" width="34.140625" customWidth="1"/>
    <col min="12546" max="12547" width="12.7109375" customWidth="1"/>
    <col min="12798" max="12798" width="34.140625" customWidth="1"/>
    <col min="12799" max="12799" width="12.7109375" customWidth="1"/>
    <col min="12800" max="12800" width="2.140625" customWidth="1"/>
    <col min="12801" max="12801" width="34.140625" customWidth="1"/>
    <col min="12802" max="12803" width="12.7109375" customWidth="1"/>
    <col min="13054" max="13054" width="34.140625" customWidth="1"/>
    <col min="13055" max="13055" width="12.7109375" customWidth="1"/>
    <col min="13056" max="13056" width="2.140625" customWidth="1"/>
    <col min="13057" max="13057" width="34.140625" customWidth="1"/>
    <col min="13058" max="13059" width="12.7109375" customWidth="1"/>
    <col min="13310" max="13310" width="34.140625" customWidth="1"/>
    <col min="13311" max="13311" width="12.7109375" customWidth="1"/>
    <col min="13312" max="13312" width="2.140625" customWidth="1"/>
    <col min="13313" max="13313" width="34.140625" customWidth="1"/>
    <col min="13314" max="13315" width="12.7109375" customWidth="1"/>
    <col min="13566" max="13566" width="34.140625" customWidth="1"/>
    <col min="13567" max="13567" width="12.7109375" customWidth="1"/>
    <col min="13568" max="13568" width="2.140625" customWidth="1"/>
    <col min="13569" max="13569" width="34.140625" customWidth="1"/>
    <col min="13570" max="13571" width="12.7109375" customWidth="1"/>
    <col min="13822" max="13822" width="34.140625" customWidth="1"/>
    <col min="13823" max="13823" width="12.7109375" customWidth="1"/>
    <col min="13824" max="13824" width="2.140625" customWidth="1"/>
    <col min="13825" max="13825" width="34.140625" customWidth="1"/>
    <col min="13826" max="13827" width="12.7109375" customWidth="1"/>
    <col min="14078" max="14078" width="34.140625" customWidth="1"/>
    <col min="14079" max="14079" width="12.7109375" customWidth="1"/>
    <col min="14080" max="14080" width="2.140625" customWidth="1"/>
    <col min="14081" max="14081" width="34.140625" customWidth="1"/>
    <col min="14082" max="14083" width="12.7109375" customWidth="1"/>
    <col min="14334" max="14334" width="34.140625" customWidth="1"/>
    <col min="14335" max="14335" width="12.7109375" customWidth="1"/>
    <col min="14336" max="14336" width="2.140625" customWidth="1"/>
    <col min="14337" max="14337" width="34.140625" customWidth="1"/>
    <col min="14338" max="14339" width="12.7109375" customWidth="1"/>
    <col min="14590" max="14590" width="34.140625" customWidth="1"/>
    <col min="14591" max="14591" width="12.7109375" customWidth="1"/>
    <col min="14592" max="14592" width="2.140625" customWidth="1"/>
    <col min="14593" max="14593" width="34.140625" customWidth="1"/>
    <col min="14594" max="14595" width="12.7109375" customWidth="1"/>
    <col min="14846" max="14846" width="34.140625" customWidth="1"/>
    <col min="14847" max="14847" width="12.7109375" customWidth="1"/>
    <col min="14848" max="14848" width="2.140625" customWidth="1"/>
    <col min="14849" max="14849" width="34.140625" customWidth="1"/>
    <col min="14850" max="14851" width="12.7109375" customWidth="1"/>
    <col min="15102" max="15102" width="34.140625" customWidth="1"/>
    <col min="15103" max="15103" width="12.7109375" customWidth="1"/>
    <col min="15104" max="15104" width="2.140625" customWidth="1"/>
    <col min="15105" max="15105" width="34.140625" customWidth="1"/>
    <col min="15106" max="15107" width="12.7109375" customWidth="1"/>
    <col min="15358" max="15358" width="34.140625" customWidth="1"/>
    <col min="15359" max="15359" width="12.7109375" customWidth="1"/>
    <col min="15360" max="15360" width="2.140625" customWidth="1"/>
    <col min="15361" max="15361" width="34.140625" customWidth="1"/>
    <col min="15362" max="15363" width="12.7109375" customWidth="1"/>
    <col min="15614" max="15614" width="34.140625" customWidth="1"/>
    <col min="15615" max="15615" width="12.7109375" customWidth="1"/>
    <col min="15616" max="15616" width="2.140625" customWidth="1"/>
    <col min="15617" max="15617" width="34.140625" customWidth="1"/>
    <col min="15618" max="15619" width="12.7109375" customWidth="1"/>
    <col min="15870" max="15870" width="34.140625" customWidth="1"/>
    <col min="15871" max="15871" width="12.7109375" customWidth="1"/>
    <col min="15872" max="15872" width="2.140625" customWidth="1"/>
    <col min="15873" max="15873" width="34.140625" customWidth="1"/>
    <col min="15874" max="15875" width="12.7109375" customWidth="1"/>
    <col min="16126" max="16126" width="34.140625" customWidth="1"/>
    <col min="16127" max="16127" width="12.7109375" customWidth="1"/>
    <col min="16128" max="16128" width="2.140625" customWidth="1"/>
    <col min="16129" max="16129" width="34.140625" customWidth="1"/>
    <col min="16130" max="16131" width="12.7109375" customWidth="1"/>
  </cols>
  <sheetData>
    <row r="1" spans="1:16" ht="20.25" x14ac:dyDescent="0.3">
      <c r="A1" s="34" t="s">
        <v>18</v>
      </c>
      <c r="B1" s="15"/>
      <c r="C1" s="15"/>
      <c r="D1" s="2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 x14ac:dyDescent="0.25">
      <c r="A2" s="17" t="s">
        <v>35</v>
      </c>
      <c r="B2" s="16"/>
      <c r="C2" s="16"/>
      <c r="D2" s="22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4" spans="1:16" s="4" customFormat="1" ht="60" x14ac:dyDescent="0.25">
      <c r="A4" s="2" t="s">
        <v>0</v>
      </c>
      <c r="B4" s="3" t="s">
        <v>36</v>
      </c>
      <c r="C4" s="39" t="s">
        <v>37</v>
      </c>
      <c r="D4" s="40" t="s">
        <v>38</v>
      </c>
      <c r="E4" s="36" t="s">
        <v>39</v>
      </c>
      <c r="F4" s="36" t="s">
        <v>25</v>
      </c>
      <c r="G4" s="36"/>
      <c r="H4" s="32" t="s">
        <v>43</v>
      </c>
      <c r="I4" s="11"/>
      <c r="J4" s="20"/>
      <c r="K4" s="20"/>
      <c r="L4" s="20"/>
      <c r="M4" s="20"/>
      <c r="N4" s="20"/>
      <c r="O4" s="20"/>
      <c r="P4" s="20"/>
    </row>
    <row r="5" spans="1:16" x14ac:dyDescent="0.25">
      <c r="A5" s="5" t="s">
        <v>1</v>
      </c>
      <c r="B5" s="6">
        <v>10000</v>
      </c>
      <c r="C5" s="1">
        <v>5833.33</v>
      </c>
      <c r="D5" s="10">
        <f>B5-C5</f>
        <v>4166.67</v>
      </c>
      <c r="E5" s="1">
        <f>D5</f>
        <v>4166.67</v>
      </c>
      <c r="F5" s="1">
        <v>10000</v>
      </c>
      <c r="H5" s="26" t="s">
        <v>42</v>
      </c>
      <c r="I5" s="11">
        <v>75000</v>
      </c>
    </row>
    <row r="6" spans="1:16" x14ac:dyDescent="0.25">
      <c r="A6" s="5" t="s">
        <v>3</v>
      </c>
      <c r="B6" s="6">
        <v>250</v>
      </c>
      <c r="C6" s="1">
        <v>110.46</v>
      </c>
      <c r="D6" s="10">
        <f>B6-C6</f>
        <v>139.54000000000002</v>
      </c>
      <c r="E6" s="1">
        <v>78.900000000000006</v>
      </c>
      <c r="F6" s="1">
        <f>C6+E6</f>
        <v>189.36</v>
      </c>
      <c r="H6" s="26" t="s">
        <v>23</v>
      </c>
      <c r="I6" s="13">
        <v>1405.65</v>
      </c>
    </row>
    <row r="7" spans="1:16" x14ac:dyDescent="0.25">
      <c r="A7" s="5" t="s">
        <v>5</v>
      </c>
      <c r="B7" s="6">
        <v>3500</v>
      </c>
      <c r="C7" s="1">
        <v>3500</v>
      </c>
      <c r="D7" s="10">
        <v>0</v>
      </c>
      <c r="E7" s="1">
        <v>0</v>
      </c>
      <c r="F7" s="1">
        <v>3500</v>
      </c>
      <c r="H7" s="27" t="s">
        <v>26</v>
      </c>
      <c r="I7" s="13">
        <v>6895</v>
      </c>
    </row>
    <row r="8" spans="1:16" x14ac:dyDescent="0.25">
      <c r="A8" s="5" t="s">
        <v>7</v>
      </c>
      <c r="B8" s="6">
        <v>650</v>
      </c>
      <c r="C8" s="1">
        <v>696.99</v>
      </c>
      <c r="D8" s="10">
        <f t="shared" ref="D8:D24" si="0">B8-C8</f>
        <v>-46.990000000000009</v>
      </c>
      <c r="E8" s="1">
        <v>0</v>
      </c>
      <c r="F8" s="1">
        <f>C8</f>
        <v>696.99</v>
      </c>
      <c r="H8" s="13" t="s">
        <v>29</v>
      </c>
      <c r="I8" s="1">
        <v>1465.74</v>
      </c>
    </row>
    <row r="9" spans="1:16" x14ac:dyDescent="0.25">
      <c r="A9" s="5" t="s">
        <v>8</v>
      </c>
      <c r="B9" s="6">
        <v>1000</v>
      </c>
      <c r="C9" s="1">
        <v>1014.9</v>
      </c>
      <c r="D9" s="10">
        <f t="shared" si="0"/>
        <v>-14.899999999999977</v>
      </c>
      <c r="E9" s="1">
        <v>0</v>
      </c>
      <c r="F9" s="1">
        <f>C9</f>
        <v>1014.9</v>
      </c>
      <c r="H9" s="13" t="s">
        <v>30</v>
      </c>
      <c r="I9" s="13">
        <v>70.78</v>
      </c>
    </row>
    <row r="10" spans="1:16" x14ac:dyDescent="0.25">
      <c r="A10" s="5" t="s">
        <v>9</v>
      </c>
      <c r="B10" s="6">
        <v>350</v>
      </c>
      <c r="C10" s="1">
        <v>350</v>
      </c>
      <c r="D10" s="10">
        <f t="shared" si="0"/>
        <v>0</v>
      </c>
      <c r="E10" s="1">
        <v>0</v>
      </c>
      <c r="F10" s="1">
        <v>350</v>
      </c>
      <c r="H10" s="28" t="s">
        <v>24</v>
      </c>
      <c r="I10" s="25">
        <f>SUM(I5:I9)</f>
        <v>84837.17</v>
      </c>
    </row>
    <row r="11" spans="1:16" x14ac:dyDescent="0.25">
      <c r="A11" s="5" t="s">
        <v>20</v>
      </c>
      <c r="B11" s="6">
        <v>400</v>
      </c>
      <c r="C11" s="1">
        <v>0</v>
      </c>
      <c r="D11" s="10">
        <f t="shared" si="0"/>
        <v>400</v>
      </c>
      <c r="E11" s="1">
        <v>400</v>
      </c>
      <c r="F11" s="1">
        <v>400</v>
      </c>
    </row>
    <row r="12" spans="1:16" x14ac:dyDescent="0.25">
      <c r="A12" s="5" t="s">
        <v>11</v>
      </c>
      <c r="B12" s="6">
        <v>420</v>
      </c>
      <c r="C12" s="1">
        <v>410</v>
      </c>
      <c r="D12" s="10">
        <f t="shared" si="0"/>
        <v>10</v>
      </c>
      <c r="E12" s="1">
        <v>0</v>
      </c>
      <c r="F12" s="1">
        <v>410</v>
      </c>
    </row>
    <row r="13" spans="1:16" x14ac:dyDescent="0.25">
      <c r="A13" s="5" t="s">
        <v>13</v>
      </c>
      <c r="B13" s="6">
        <v>700</v>
      </c>
      <c r="C13" s="1">
        <v>0</v>
      </c>
      <c r="D13" s="10">
        <f t="shared" si="0"/>
        <v>700</v>
      </c>
      <c r="E13" s="1">
        <v>700</v>
      </c>
      <c r="F13" s="1">
        <v>700</v>
      </c>
    </row>
    <row r="14" spans="1:16" x14ac:dyDescent="0.25">
      <c r="A14" s="5" t="s">
        <v>2</v>
      </c>
      <c r="B14" s="6">
        <v>400</v>
      </c>
      <c r="C14" s="1">
        <v>0</v>
      </c>
      <c r="D14" s="10">
        <f t="shared" si="0"/>
        <v>400</v>
      </c>
      <c r="E14" s="1">
        <v>400</v>
      </c>
      <c r="F14" s="1">
        <v>400</v>
      </c>
    </row>
    <row r="15" spans="1:16" s="1" customFormat="1" x14ac:dyDescent="0.25">
      <c r="A15" s="5" t="s">
        <v>4</v>
      </c>
      <c r="B15" s="6">
        <v>100</v>
      </c>
      <c r="C15" s="1">
        <v>0</v>
      </c>
      <c r="D15" s="10">
        <f t="shared" si="0"/>
        <v>100</v>
      </c>
      <c r="E15" s="1">
        <v>0</v>
      </c>
      <c r="F15" s="1">
        <v>0</v>
      </c>
    </row>
    <row r="16" spans="1:16" s="1" customFormat="1" x14ac:dyDescent="0.25">
      <c r="A16" s="5" t="s">
        <v>6</v>
      </c>
      <c r="B16" s="6">
        <v>500</v>
      </c>
      <c r="C16" s="1">
        <v>0</v>
      </c>
      <c r="D16" s="10">
        <f t="shared" si="0"/>
        <v>500</v>
      </c>
      <c r="E16" s="1">
        <v>500</v>
      </c>
      <c r="F16" s="1">
        <v>500</v>
      </c>
    </row>
    <row r="17" spans="1:6" s="1" customFormat="1" x14ac:dyDescent="0.25">
      <c r="A17" s="7" t="s">
        <v>14</v>
      </c>
      <c r="B17" s="6">
        <v>750</v>
      </c>
      <c r="C17" s="1">
        <v>378</v>
      </c>
      <c r="D17" s="10">
        <f t="shared" si="0"/>
        <v>372</v>
      </c>
      <c r="E17" s="1">
        <v>378</v>
      </c>
      <c r="F17" s="1">
        <f>C17+E17</f>
        <v>756</v>
      </c>
    </row>
    <row r="18" spans="1:6" s="1" customFormat="1" x14ac:dyDescent="0.25">
      <c r="A18" s="5" t="s">
        <v>10</v>
      </c>
      <c r="B18" s="6">
        <v>500</v>
      </c>
      <c r="C18" s="1">
        <v>500</v>
      </c>
      <c r="D18" s="10">
        <f t="shared" si="0"/>
        <v>0</v>
      </c>
      <c r="E18" s="1">
        <v>0</v>
      </c>
      <c r="F18" s="1">
        <v>500</v>
      </c>
    </row>
    <row r="19" spans="1:6" s="1" customFormat="1" x14ac:dyDescent="0.25">
      <c r="A19" s="7" t="s">
        <v>17</v>
      </c>
      <c r="B19" s="6">
        <v>150</v>
      </c>
      <c r="C19" s="1">
        <v>0</v>
      </c>
      <c r="D19" s="10">
        <f t="shared" si="0"/>
        <v>150</v>
      </c>
      <c r="E19" s="1">
        <v>150</v>
      </c>
      <c r="F19" s="1">
        <v>150</v>
      </c>
    </row>
    <row r="20" spans="1:6" s="1" customFormat="1" x14ac:dyDescent="0.25">
      <c r="A20" s="7" t="s">
        <v>16</v>
      </c>
      <c r="B20" s="6">
        <v>8000</v>
      </c>
      <c r="C20" s="1">
        <v>4118</v>
      </c>
      <c r="D20" s="10">
        <f t="shared" si="0"/>
        <v>3882</v>
      </c>
      <c r="E20" s="1">
        <f>D20</f>
        <v>3882</v>
      </c>
      <c r="F20" s="1">
        <v>8000</v>
      </c>
    </row>
    <row r="21" spans="1:6" s="1" customFormat="1" x14ac:dyDescent="0.25">
      <c r="A21" s="7" t="s">
        <v>15</v>
      </c>
      <c r="B21" s="6">
        <v>500</v>
      </c>
      <c r="C21" s="1">
        <v>0</v>
      </c>
      <c r="D21" s="10">
        <f t="shared" si="0"/>
        <v>500</v>
      </c>
      <c r="E21" s="1">
        <v>500</v>
      </c>
      <c r="F21" s="1">
        <v>500</v>
      </c>
    </row>
    <row r="22" spans="1:6" s="1" customFormat="1" x14ac:dyDescent="0.25">
      <c r="A22" s="7" t="s">
        <v>19</v>
      </c>
      <c r="B22" s="6">
        <v>42930</v>
      </c>
      <c r="C22" s="1">
        <v>23366</v>
      </c>
      <c r="D22" s="10">
        <f t="shared" si="0"/>
        <v>19564</v>
      </c>
      <c r="E22" s="1">
        <f>D22</f>
        <v>19564</v>
      </c>
      <c r="F22" s="1">
        <f>B22</f>
        <v>42930</v>
      </c>
    </row>
    <row r="23" spans="1:6" s="1" customFormat="1" x14ac:dyDescent="0.25">
      <c r="A23" s="7" t="s">
        <v>21</v>
      </c>
      <c r="B23" s="6">
        <v>250</v>
      </c>
      <c r="C23" s="1">
        <v>129</v>
      </c>
      <c r="D23" s="10">
        <f t="shared" si="0"/>
        <v>121</v>
      </c>
      <c r="E23" s="1">
        <v>121</v>
      </c>
      <c r="F23" s="1">
        <v>250</v>
      </c>
    </row>
    <row r="24" spans="1:6" s="1" customFormat="1" x14ac:dyDescent="0.25">
      <c r="A24" s="5" t="s">
        <v>12</v>
      </c>
      <c r="B24" s="6">
        <v>1000</v>
      </c>
      <c r="C24" s="1">
        <v>40</v>
      </c>
      <c r="D24" s="10">
        <f t="shared" si="0"/>
        <v>960</v>
      </c>
      <c r="E24" s="1">
        <v>960</v>
      </c>
      <c r="F24" s="1">
        <f>B24-C24</f>
        <v>960</v>
      </c>
    </row>
    <row r="25" spans="1:6" s="1" customFormat="1" x14ac:dyDescent="0.25">
      <c r="A25" s="48" t="s">
        <v>41</v>
      </c>
      <c r="B25" s="47">
        <f>SUM(B5:B24)</f>
        <v>72350</v>
      </c>
      <c r="C25" s="47">
        <f t="shared" ref="C25:F25" si="1">SUM(C5:C24)</f>
        <v>40446.68</v>
      </c>
      <c r="D25" s="47">
        <f t="shared" si="1"/>
        <v>31903.32</v>
      </c>
      <c r="E25" s="47">
        <f t="shared" si="1"/>
        <v>31800.57</v>
      </c>
      <c r="F25" s="47">
        <f t="shared" si="1"/>
        <v>72207.25</v>
      </c>
    </row>
    <row r="26" spans="1:6" s="1" customFormat="1" x14ac:dyDescent="0.25">
      <c r="A26" s="7"/>
      <c r="B26" s="6"/>
      <c r="D26" s="10"/>
    </row>
    <row r="27" spans="1:6" s="1" customFormat="1" x14ac:dyDescent="0.25">
      <c r="A27" s="9"/>
      <c r="B27" s="8"/>
      <c r="C27" s="14"/>
      <c r="D27" s="10"/>
    </row>
    <row r="28" spans="1:6" s="1" customFormat="1" x14ac:dyDescent="0.25">
      <c r="A28" s="32" t="s">
        <v>31</v>
      </c>
      <c r="B28" s="33">
        <v>56011.78</v>
      </c>
      <c r="C28" s="11"/>
      <c r="D28" s="10"/>
    </row>
    <row r="29" spans="1:6" s="1" customFormat="1" x14ac:dyDescent="0.25">
      <c r="A29" s="32" t="s">
        <v>43</v>
      </c>
      <c r="B29" s="33">
        <f>I10</f>
        <v>84837.17</v>
      </c>
      <c r="C29" s="11"/>
      <c r="D29" s="10"/>
    </row>
    <row r="30" spans="1:6" s="1" customFormat="1" x14ac:dyDescent="0.25">
      <c r="A30" s="25" t="s">
        <v>33</v>
      </c>
      <c r="B30" s="30">
        <f>F25</f>
        <v>72207.25</v>
      </c>
      <c r="C30" s="11"/>
      <c r="D30" s="10"/>
    </row>
    <row r="31" spans="1:6" s="1" customFormat="1" x14ac:dyDescent="0.25">
      <c r="A31" s="25" t="s">
        <v>32</v>
      </c>
      <c r="B31" s="30">
        <f>B28+B29-B30</f>
        <v>68641.700000000012</v>
      </c>
      <c r="C31" s="11"/>
      <c r="D31" s="10"/>
    </row>
    <row r="32" spans="1:6" s="1" customFormat="1" x14ac:dyDescent="0.25">
      <c r="C32" s="13"/>
      <c r="D32" s="10"/>
    </row>
    <row r="37" spans="1:16" s="31" customFormat="1" x14ac:dyDescent="0.25">
      <c r="C37" s="25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x14ac:dyDescent="0.25">
      <c r="A38" s="27"/>
    </row>
    <row r="39" spans="1:16" x14ac:dyDescent="0.25">
      <c r="A39" s="27"/>
    </row>
    <row r="40" spans="1:16" x14ac:dyDescent="0.25">
      <c r="A40" s="27"/>
    </row>
    <row r="41" spans="1:16" x14ac:dyDescent="0.25">
      <c r="A41" s="27"/>
    </row>
    <row r="42" spans="1:16" x14ac:dyDescent="0.25">
      <c r="A42" s="2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71B50-1CB5-4730-BC0C-17A01E7CF1F2}">
  <sheetPr>
    <pageSetUpPr fitToPage="1"/>
  </sheetPr>
  <dimension ref="A1:M47"/>
  <sheetViews>
    <sheetView tabSelected="1" workbookViewId="0">
      <selection activeCell="A3" sqref="A3"/>
    </sheetView>
  </sheetViews>
  <sheetFormatPr defaultRowHeight="15" x14ac:dyDescent="0.25"/>
  <cols>
    <col min="1" max="1" width="36.42578125" style="12" customWidth="1"/>
    <col min="2" max="3" width="15.42578125" style="13" customWidth="1"/>
    <col min="4" max="4" width="10.5703125" style="1" customWidth="1"/>
    <col min="5" max="5" width="35.42578125" style="1" bestFit="1" customWidth="1"/>
    <col min="6" max="13" width="10.5703125" style="1" customWidth="1"/>
    <col min="251" max="251" width="34.140625" customWidth="1"/>
    <col min="252" max="252" width="12.7109375" customWidth="1"/>
    <col min="253" max="253" width="2.140625" customWidth="1"/>
    <col min="254" max="254" width="34.140625" customWidth="1"/>
    <col min="255" max="256" width="12.7109375" customWidth="1"/>
    <col min="507" max="507" width="34.140625" customWidth="1"/>
    <col min="508" max="508" width="12.7109375" customWidth="1"/>
    <col min="509" max="509" width="2.140625" customWidth="1"/>
    <col min="510" max="510" width="34.140625" customWidth="1"/>
    <col min="511" max="512" width="12.7109375" customWidth="1"/>
    <col min="763" max="763" width="34.140625" customWidth="1"/>
    <col min="764" max="764" width="12.7109375" customWidth="1"/>
    <col min="765" max="765" width="2.140625" customWidth="1"/>
    <col min="766" max="766" width="34.140625" customWidth="1"/>
    <col min="767" max="768" width="12.7109375" customWidth="1"/>
    <col min="1019" max="1019" width="34.140625" customWidth="1"/>
    <col min="1020" max="1020" width="12.7109375" customWidth="1"/>
    <col min="1021" max="1021" width="2.140625" customWidth="1"/>
    <col min="1022" max="1022" width="34.140625" customWidth="1"/>
    <col min="1023" max="1024" width="12.7109375" customWidth="1"/>
    <col min="1275" max="1275" width="34.140625" customWidth="1"/>
    <col min="1276" max="1276" width="12.7109375" customWidth="1"/>
    <col min="1277" max="1277" width="2.140625" customWidth="1"/>
    <col min="1278" max="1278" width="34.140625" customWidth="1"/>
    <col min="1279" max="1280" width="12.7109375" customWidth="1"/>
    <col min="1531" max="1531" width="34.140625" customWidth="1"/>
    <col min="1532" max="1532" width="12.7109375" customWidth="1"/>
    <col min="1533" max="1533" width="2.140625" customWidth="1"/>
    <col min="1534" max="1534" width="34.140625" customWidth="1"/>
    <col min="1535" max="1536" width="12.7109375" customWidth="1"/>
    <col min="1787" max="1787" width="34.140625" customWidth="1"/>
    <col min="1788" max="1788" width="12.7109375" customWidth="1"/>
    <col min="1789" max="1789" width="2.140625" customWidth="1"/>
    <col min="1790" max="1790" width="34.140625" customWidth="1"/>
    <col min="1791" max="1792" width="12.7109375" customWidth="1"/>
    <col min="2043" max="2043" width="34.140625" customWidth="1"/>
    <col min="2044" max="2044" width="12.7109375" customWidth="1"/>
    <col min="2045" max="2045" width="2.140625" customWidth="1"/>
    <col min="2046" max="2046" width="34.140625" customWidth="1"/>
    <col min="2047" max="2048" width="12.7109375" customWidth="1"/>
    <col min="2299" max="2299" width="34.140625" customWidth="1"/>
    <col min="2300" max="2300" width="12.7109375" customWidth="1"/>
    <col min="2301" max="2301" width="2.140625" customWidth="1"/>
    <col min="2302" max="2302" width="34.140625" customWidth="1"/>
    <col min="2303" max="2304" width="12.7109375" customWidth="1"/>
    <col min="2555" max="2555" width="34.140625" customWidth="1"/>
    <col min="2556" max="2556" width="12.7109375" customWidth="1"/>
    <col min="2557" max="2557" width="2.140625" customWidth="1"/>
    <col min="2558" max="2558" width="34.140625" customWidth="1"/>
    <col min="2559" max="2560" width="12.7109375" customWidth="1"/>
    <col min="2811" max="2811" width="34.140625" customWidth="1"/>
    <col min="2812" max="2812" width="12.7109375" customWidth="1"/>
    <col min="2813" max="2813" width="2.140625" customWidth="1"/>
    <col min="2814" max="2814" width="34.140625" customWidth="1"/>
    <col min="2815" max="2816" width="12.7109375" customWidth="1"/>
    <col min="3067" max="3067" width="34.140625" customWidth="1"/>
    <col min="3068" max="3068" width="12.7109375" customWidth="1"/>
    <col min="3069" max="3069" width="2.140625" customWidth="1"/>
    <col min="3070" max="3070" width="34.140625" customWidth="1"/>
    <col min="3071" max="3072" width="12.7109375" customWidth="1"/>
    <col min="3323" max="3323" width="34.140625" customWidth="1"/>
    <col min="3324" max="3324" width="12.7109375" customWidth="1"/>
    <col min="3325" max="3325" width="2.140625" customWidth="1"/>
    <col min="3326" max="3326" width="34.140625" customWidth="1"/>
    <col min="3327" max="3328" width="12.7109375" customWidth="1"/>
    <col min="3579" max="3579" width="34.140625" customWidth="1"/>
    <col min="3580" max="3580" width="12.7109375" customWidth="1"/>
    <col min="3581" max="3581" width="2.140625" customWidth="1"/>
    <col min="3582" max="3582" width="34.140625" customWidth="1"/>
    <col min="3583" max="3584" width="12.7109375" customWidth="1"/>
    <col min="3835" max="3835" width="34.140625" customWidth="1"/>
    <col min="3836" max="3836" width="12.7109375" customWidth="1"/>
    <col min="3837" max="3837" width="2.140625" customWidth="1"/>
    <col min="3838" max="3838" width="34.140625" customWidth="1"/>
    <col min="3839" max="3840" width="12.7109375" customWidth="1"/>
    <col min="4091" max="4091" width="34.140625" customWidth="1"/>
    <col min="4092" max="4092" width="12.7109375" customWidth="1"/>
    <col min="4093" max="4093" width="2.140625" customWidth="1"/>
    <col min="4094" max="4094" width="34.140625" customWidth="1"/>
    <col min="4095" max="4096" width="12.7109375" customWidth="1"/>
    <col min="4347" max="4347" width="34.140625" customWidth="1"/>
    <col min="4348" max="4348" width="12.7109375" customWidth="1"/>
    <col min="4349" max="4349" width="2.140625" customWidth="1"/>
    <col min="4350" max="4350" width="34.140625" customWidth="1"/>
    <col min="4351" max="4352" width="12.7109375" customWidth="1"/>
    <col min="4603" max="4603" width="34.140625" customWidth="1"/>
    <col min="4604" max="4604" width="12.7109375" customWidth="1"/>
    <col min="4605" max="4605" width="2.140625" customWidth="1"/>
    <col min="4606" max="4606" width="34.140625" customWidth="1"/>
    <col min="4607" max="4608" width="12.7109375" customWidth="1"/>
    <col min="4859" max="4859" width="34.140625" customWidth="1"/>
    <col min="4860" max="4860" width="12.7109375" customWidth="1"/>
    <col min="4861" max="4861" width="2.140625" customWidth="1"/>
    <col min="4862" max="4862" width="34.140625" customWidth="1"/>
    <col min="4863" max="4864" width="12.7109375" customWidth="1"/>
    <col min="5115" max="5115" width="34.140625" customWidth="1"/>
    <col min="5116" max="5116" width="12.7109375" customWidth="1"/>
    <col min="5117" max="5117" width="2.140625" customWidth="1"/>
    <col min="5118" max="5118" width="34.140625" customWidth="1"/>
    <col min="5119" max="5120" width="12.7109375" customWidth="1"/>
    <col min="5371" max="5371" width="34.140625" customWidth="1"/>
    <col min="5372" max="5372" width="12.7109375" customWidth="1"/>
    <col min="5373" max="5373" width="2.140625" customWidth="1"/>
    <col min="5374" max="5374" width="34.140625" customWidth="1"/>
    <col min="5375" max="5376" width="12.7109375" customWidth="1"/>
    <col min="5627" max="5627" width="34.140625" customWidth="1"/>
    <col min="5628" max="5628" width="12.7109375" customWidth="1"/>
    <col min="5629" max="5629" width="2.140625" customWidth="1"/>
    <col min="5630" max="5630" width="34.140625" customWidth="1"/>
    <col min="5631" max="5632" width="12.7109375" customWidth="1"/>
    <col min="5883" max="5883" width="34.140625" customWidth="1"/>
    <col min="5884" max="5884" width="12.7109375" customWidth="1"/>
    <col min="5885" max="5885" width="2.140625" customWidth="1"/>
    <col min="5886" max="5886" width="34.140625" customWidth="1"/>
    <col min="5887" max="5888" width="12.7109375" customWidth="1"/>
    <col min="6139" max="6139" width="34.140625" customWidth="1"/>
    <col min="6140" max="6140" width="12.7109375" customWidth="1"/>
    <col min="6141" max="6141" width="2.140625" customWidth="1"/>
    <col min="6142" max="6142" width="34.140625" customWidth="1"/>
    <col min="6143" max="6144" width="12.7109375" customWidth="1"/>
    <col min="6395" max="6395" width="34.140625" customWidth="1"/>
    <col min="6396" max="6396" width="12.7109375" customWidth="1"/>
    <col min="6397" max="6397" width="2.140625" customWidth="1"/>
    <col min="6398" max="6398" width="34.140625" customWidth="1"/>
    <col min="6399" max="6400" width="12.7109375" customWidth="1"/>
    <col min="6651" max="6651" width="34.140625" customWidth="1"/>
    <col min="6652" max="6652" width="12.7109375" customWidth="1"/>
    <col min="6653" max="6653" width="2.140625" customWidth="1"/>
    <col min="6654" max="6654" width="34.140625" customWidth="1"/>
    <col min="6655" max="6656" width="12.7109375" customWidth="1"/>
    <col min="6907" max="6907" width="34.140625" customWidth="1"/>
    <col min="6908" max="6908" width="12.7109375" customWidth="1"/>
    <col min="6909" max="6909" width="2.140625" customWidth="1"/>
    <col min="6910" max="6910" width="34.140625" customWidth="1"/>
    <col min="6911" max="6912" width="12.7109375" customWidth="1"/>
    <col min="7163" max="7163" width="34.140625" customWidth="1"/>
    <col min="7164" max="7164" width="12.7109375" customWidth="1"/>
    <col min="7165" max="7165" width="2.140625" customWidth="1"/>
    <col min="7166" max="7166" width="34.140625" customWidth="1"/>
    <col min="7167" max="7168" width="12.7109375" customWidth="1"/>
    <col min="7419" max="7419" width="34.140625" customWidth="1"/>
    <col min="7420" max="7420" width="12.7109375" customWidth="1"/>
    <col min="7421" max="7421" width="2.140625" customWidth="1"/>
    <col min="7422" max="7422" width="34.140625" customWidth="1"/>
    <col min="7423" max="7424" width="12.7109375" customWidth="1"/>
    <col min="7675" max="7675" width="34.140625" customWidth="1"/>
    <col min="7676" max="7676" width="12.7109375" customWidth="1"/>
    <col min="7677" max="7677" width="2.140625" customWidth="1"/>
    <col min="7678" max="7678" width="34.140625" customWidth="1"/>
    <col min="7679" max="7680" width="12.7109375" customWidth="1"/>
    <col min="7931" max="7931" width="34.140625" customWidth="1"/>
    <col min="7932" max="7932" width="12.7109375" customWidth="1"/>
    <col min="7933" max="7933" width="2.140625" customWidth="1"/>
    <col min="7934" max="7934" width="34.140625" customWidth="1"/>
    <col min="7935" max="7936" width="12.7109375" customWidth="1"/>
    <col min="8187" max="8187" width="34.140625" customWidth="1"/>
    <col min="8188" max="8188" width="12.7109375" customWidth="1"/>
    <col min="8189" max="8189" width="2.140625" customWidth="1"/>
    <col min="8190" max="8190" width="34.140625" customWidth="1"/>
    <col min="8191" max="8192" width="12.7109375" customWidth="1"/>
    <col min="8443" max="8443" width="34.140625" customWidth="1"/>
    <col min="8444" max="8444" width="12.7109375" customWidth="1"/>
    <col min="8445" max="8445" width="2.140625" customWidth="1"/>
    <col min="8446" max="8446" width="34.140625" customWidth="1"/>
    <col min="8447" max="8448" width="12.7109375" customWidth="1"/>
    <col min="8699" max="8699" width="34.140625" customWidth="1"/>
    <col min="8700" max="8700" width="12.7109375" customWidth="1"/>
    <col min="8701" max="8701" width="2.140625" customWidth="1"/>
    <col min="8702" max="8702" width="34.140625" customWidth="1"/>
    <col min="8703" max="8704" width="12.7109375" customWidth="1"/>
    <col min="8955" max="8955" width="34.140625" customWidth="1"/>
    <col min="8956" max="8956" width="12.7109375" customWidth="1"/>
    <col min="8957" max="8957" width="2.140625" customWidth="1"/>
    <col min="8958" max="8958" width="34.140625" customWidth="1"/>
    <col min="8959" max="8960" width="12.7109375" customWidth="1"/>
    <col min="9211" max="9211" width="34.140625" customWidth="1"/>
    <col min="9212" max="9212" width="12.7109375" customWidth="1"/>
    <col min="9213" max="9213" width="2.140625" customWidth="1"/>
    <col min="9214" max="9214" width="34.140625" customWidth="1"/>
    <col min="9215" max="9216" width="12.7109375" customWidth="1"/>
    <col min="9467" max="9467" width="34.140625" customWidth="1"/>
    <col min="9468" max="9468" width="12.7109375" customWidth="1"/>
    <col min="9469" max="9469" width="2.140625" customWidth="1"/>
    <col min="9470" max="9470" width="34.140625" customWidth="1"/>
    <col min="9471" max="9472" width="12.7109375" customWidth="1"/>
    <col min="9723" max="9723" width="34.140625" customWidth="1"/>
    <col min="9724" max="9724" width="12.7109375" customWidth="1"/>
    <col min="9725" max="9725" width="2.140625" customWidth="1"/>
    <col min="9726" max="9726" width="34.140625" customWidth="1"/>
    <col min="9727" max="9728" width="12.7109375" customWidth="1"/>
    <col min="9979" max="9979" width="34.140625" customWidth="1"/>
    <col min="9980" max="9980" width="12.7109375" customWidth="1"/>
    <col min="9981" max="9981" width="2.140625" customWidth="1"/>
    <col min="9982" max="9982" width="34.140625" customWidth="1"/>
    <col min="9983" max="9984" width="12.7109375" customWidth="1"/>
    <col min="10235" max="10235" width="34.140625" customWidth="1"/>
    <col min="10236" max="10236" width="12.7109375" customWidth="1"/>
    <col min="10237" max="10237" width="2.140625" customWidth="1"/>
    <col min="10238" max="10238" width="34.140625" customWidth="1"/>
    <col min="10239" max="10240" width="12.7109375" customWidth="1"/>
    <col min="10491" max="10491" width="34.140625" customWidth="1"/>
    <col min="10492" max="10492" width="12.7109375" customWidth="1"/>
    <col min="10493" max="10493" width="2.140625" customWidth="1"/>
    <col min="10494" max="10494" width="34.140625" customWidth="1"/>
    <col min="10495" max="10496" width="12.7109375" customWidth="1"/>
    <col min="10747" max="10747" width="34.140625" customWidth="1"/>
    <col min="10748" max="10748" width="12.7109375" customWidth="1"/>
    <col min="10749" max="10749" width="2.140625" customWidth="1"/>
    <col min="10750" max="10750" width="34.140625" customWidth="1"/>
    <col min="10751" max="10752" width="12.7109375" customWidth="1"/>
    <col min="11003" max="11003" width="34.140625" customWidth="1"/>
    <col min="11004" max="11004" width="12.7109375" customWidth="1"/>
    <col min="11005" max="11005" width="2.140625" customWidth="1"/>
    <col min="11006" max="11006" width="34.140625" customWidth="1"/>
    <col min="11007" max="11008" width="12.7109375" customWidth="1"/>
    <col min="11259" max="11259" width="34.140625" customWidth="1"/>
    <col min="11260" max="11260" width="12.7109375" customWidth="1"/>
    <col min="11261" max="11261" width="2.140625" customWidth="1"/>
    <col min="11262" max="11262" width="34.140625" customWidth="1"/>
    <col min="11263" max="11264" width="12.7109375" customWidth="1"/>
    <col min="11515" max="11515" width="34.140625" customWidth="1"/>
    <col min="11516" max="11516" width="12.7109375" customWidth="1"/>
    <col min="11517" max="11517" width="2.140625" customWidth="1"/>
    <col min="11518" max="11518" width="34.140625" customWidth="1"/>
    <col min="11519" max="11520" width="12.7109375" customWidth="1"/>
    <col min="11771" max="11771" width="34.140625" customWidth="1"/>
    <col min="11772" max="11772" width="12.7109375" customWidth="1"/>
    <col min="11773" max="11773" width="2.140625" customWidth="1"/>
    <col min="11774" max="11774" width="34.140625" customWidth="1"/>
    <col min="11775" max="11776" width="12.7109375" customWidth="1"/>
    <col min="12027" max="12027" width="34.140625" customWidth="1"/>
    <col min="12028" max="12028" width="12.7109375" customWidth="1"/>
    <col min="12029" max="12029" width="2.140625" customWidth="1"/>
    <col min="12030" max="12030" width="34.140625" customWidth="1"/>
    <col min="12031" max="12032" width="12.7109375" customWidth="1"/>
    <col min="12283" max="12283" width="34.140625" customWidth="1"/>
    <col min="12284" max="12284" width="12.7109375" customWidth="1"/>
    <col min="12285" max="12285" width="2.140625" customWidth="1"/>
    <col min="12286" max="12286" width="34.140625" customWidth="1"/>
    <col min="12287" max="12288" width="12.7109375" customWidth="1"/>
    <col min="12539" max="12539" width="34.140625" customWidth="1"/>
    <col min="12540" max="12540" width="12.7109375" customWidth="1"/>
    <col min="12541" max="12541" width="2.140625" customWidth="1"/>
    <col min="12542" max="12542" width="34.140625" customWidth="1"/>
    <col min="12543" max="12544" width="12.7109375" customWidth="1"/>
    <col min="12795" max="12795" width="34.140625" customWidth="1"/>
    <col min="12796" max="12796" width="12.7109375" customWidth="1"/>
    <col min="12797" max="12797" width="2.140625" customWidth="1"/>
    <col min="12798" max="12798" width="34.140625" customWidth="1"/>
    <col min="12799" max="12800" width="12.7109375" customWidth="1"/>
    <col min="13051" max="13051" width="34.140625" customWidth="1"/>
    <col min="13052" max="13052" width="12.7109375" customWidth="1"/>
    <col min="13053" max="13053" width="2.140625" customWidth="1"/>
    <col min="13054" max="13054" width="34.140625" customWidth="1"/>
    <col min="13055" max="13056" width="12.7109375" customWidth="1"/>
    <col min="13307" max="13307" width="34.140625" customWidth="1"/>
    <col min="13308" max="13308" width="12.7109375" customWidth="1"/>
    <col min="13309" max="13309" width="2.140625" customWidth="1"/>
    <col min="13310" max="13310" width="34.140625" customWidth="1"/>
    <col min="13311" max="13312" width="12.7109375" customWidth="1"/>
    <col min="13563" max="13563" width="34.140625" customWidth="1"/>
    <col min="13564" max="13564" width="12.7109375" customWidth="1"/>
    <col min="13565" max="13565" width="2.140625" customWidth="1"/>
    <col min="13566" max="13566" width="34.140625" customWidth="1"/>
    <col min="13567" max="13568" width="12.7109375" customWidth="1"/>
    <col min="13819" max="13819" width="34.140625" customWidth="1"/>
    <col min="13820" max="13820" width="12.7109375" customWidth="1"/>
    <col min="13821" max="13821" width="2.140625" customWidth="1"/>
    <col min="13822" max="13822" width="34.140625" customWidth="1"/>
    <col min="13823" max="13824" width="12.7109375" customWidth="1"/>
    <col min="14075" max="14075" width="34.140625" customWidth="1"/>
    <col min="14076" max="14076" width="12.7109375" customWidth="1"/>
    <col min="14077" max="14077" width="2.140625" customWidth="1"/>
    <col min="14078" max="14078" width="34.140625" customWidth="1"/>
    <col min="14079" max="14080" width="12.7109375" customWidth="1"/>
    <col min="14331" max="14331" width="34.140625" customWidth="1"/>
    <col min="14332" max="14332" width="12.7109375" customWidth="1"/>
    <col min="14333" max="14333" width="2.140625" customWidth="1"/>
    <col min="14334" max="14334" width="34.140625" customWidth="1"/>
    <col min="14335" max="14336" width="12.7109375" customWidth="1"/>
    <col min="14587" max="14587" width="34.140625" customWidth="1"/>
    <col min="14588" max="14588" width="12.7109375" customWidth="1"/>
    <col min="14589" max="14589" width="2.140625" customWidth="1"/>
    <col min="14590" max="14590" width="34.140625" customWidth="1"/>
    <col min="14591" max="14592" width="12.7109375" customWidth="1"/>
    <col min="14843" max="14843" width="34.140625" customWidth="1"/>
    <col min="14844" max="14844" width="12.7109375" customWidth="1"/>
    <col min="14845" max="14845" width="2.140625" customWidth="1"/>
    <col min="14846" max="14846" width="34.140625" customWidth="1"/>
    <col min="14847" max="14848" width="12.7109375" customWidth="1"/>
    <col min="15099" max="15099" width="34.140625" customWidth="1"/>
    <col min="15100" max="15100" width="12.7109375" customWidth="1"/>
    <col min="15101" max="15101" width="2.140625" customWidth="1"/>
    <col min="15102" max="15102" width="34.140625" customWidth="1"/>
    <col min="15103" max="15104" width="12.7109375" customWidth="1"/>
    <col min="15355" max="15355" width="34.140625" customWidth="1"/>
    <col min="15356" max="15356" width="12.7109375" customWidth="1"/>
    <col min="15357" max="15357" width="2.140625" customWidth="1"/>
    <col min="15358" max="15358" width="34.140625" customWidth="1"/>
    <col min="15359" max="15360" width="12.7109375" customWidth="1"/>
    <col min="15611" max="15611" width="34.140625" customWidth="1"/>
    <col min="15612" max="15612" width="12.7109375" customWidth="1"/>
    <col min="15613" max="15613" width="2.140625" customWidth="1"/>
    <col min="15614" max="15614" width="34.140625" customWidth="1"/>
    <col min="15615" max="15616" width="12.7109375" customWidth="1"/>
    <col min="15867" max="15867" width="34.140625" customWidth="1"/>
    <col min="15868" max="15868" width="12.7109375" customWidth="1"/>
    <col min="15869" max="15869" width="2.140625" customWidth="1"/>
    <col min="15870" max="15870" width="34.140625" customWidth="1"/>
    <col min="15871" max="15872" width="12.7109375" customWidth="1"/>
    <col min="16123" max="16123" width="34.140625" customWidth="1"/>
    <col min="16124" max="16124" width="12.7109375" customWidth="1"/>
    <col min="16125" max="16125" width="2.140625" customWidth="1"/>
    <col min="16126" max="16126" width="34.140625" customWidth="1"/>
    <col min="16127" max="16128" width="12.7109375" customWidth="1"/>
  </cols>
  <sheetData>
    <row r="1" spans="1:13" ht="20.25" x14ac:dyDescent="0.3">
      <c r="A1" s="34" t="s">
        <v>18</v>
      </c>
      <c r="B1" s="15"/>
      <c r="C1" s="15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 x14ac:dyDescent="0.25">
      <c r="A2" s="17" t="s">
        <v>53</v>
      </c>
      <c r="B2" s="16"/>
      <c r="C2" s="16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s="4" customFormat="1" ht="26.25" x14ac:dyDescent="0.25">
      <c r="A4" s="2" t="s">
        <v>0</v>
      </c>
      <c r="B4" s="3" t="s">
        <v>27</v>
      </c>
      <c r="C4" s="3"/>
      <c r="D4" s="20"/>
      <c r="E4" s="32" t="s">
        <v>49</v>
      </c>
      <c r="F4" s="11"/>
      <c r="G4" s="20"/>
      <c r="H4" s="20"/>
      <c r="I4" s="20"/>
      <c r="J4" s="20"/>
      <c r="K4" s="20"/>
      <c r="L4" s="20"/>
      <c r="M4" s="20"/>
    </row>
    <row r="5" spans="1:13" x14ac:dyDescent="0.25">
      <c r="A5" s="5" t="s">
        <v>1</v>
      </c>
      <c r="B5" s="6">
        <v>10000</v>
      </c>
      <c r="C5" s="6"/>
      <c r="E5" s="26" t="s">
        <v>47</v>
      </c>
      <c r="F5" s="11">
        <v>75000</v>
      </c>
    </row>
    <row r="6" spans="1:13" x14ac:dyDescent="0.25">
      <c r="A6" s="5" t="s">
        <v>3</v>
      </c>
      <c r="B6" s="6">
        <v>250</v>
      </c>
      <c r="C6" s="6"/>
      <c r="E6" s="27" t="s">
        <v>48</v>
      </c>
      <c r="F6" s="13">
        <v>7000</v>
      </c>
    </row>
    <row r="7" spans="1:13" x14ac:dyDescent="0.25">
      <c r="A7" s="5" t="s">
        <v>5</v>
      </c>
      <c r="B7" s="6">
        <v>3500</v>
      </c>
      <c r="C7" s="6"/>
      <c r="E7" s="27" t="s">
        <v>29</v>
      </c>
      <c r="F7" s="13">
        <v>1500</v>
      </c>
    </row>
    <row r="8" spans="1:13" x14ac:dyDescent="0.25">
      <c r="A8" s="5" t="s">
        <v>7</v>
      </c>
      <c r="B8" s="6">
        <v>720</v>
      </c>
      <c r="C8" s="6"/>
      <c r="E8" s="1" t="s">
        <v>30</v>
      </c>
      <c r="F8" s="1">
        <v>90</v>
      </c>
    </row>
    <row r="9" spans="1:13" x14ac:dyDescent="0.25">
      <c r="A9" s="5" t="s">
        <v>8</v>
      </c>
      <c r="B9" s="6">
        <v>1200</v>
      </c>
      <c r="C9" s="6"/>
      <c r="E9" s="28" t="s">
        <v>24</v>
      </c>
      <c r="F9" s="25">
        <f>SUM(F5:F8)</f>
        <v>83590</v>
      </c>
    </row>
    <row r="10" spans="1:13" x14ac:dyDescent="0.25">
      <c r="A10" s="5" t="s">
        <v>9</v>
      </c>
      <c r="B10" s="6">
        <v>350</v>
      </c>
      <c r="C10" s="6"/>
    </row>
    <row r="11" spans="1:13" x14ac:dyDescent="0.25">
      <c r="A11" s="5" t="s">
        <v>20</v>
      </c>
      <c r="B11" s="6">
        <v>400</v>
      </c>
      <c r="C11" s="6"/>
    </row>
    <row r="12" spans="1:13" x14ac:dyDescent="0.25">
      <c r="A12" s="5" t="s">
        <v>11</v>
      </c>
      <c r="B12" s="6">
        <v>420</v>
      </c>
      <c r="C12" s="6"/>
    </row>
    <row r="13" spans="1:13" x14ac:dyDescent="0.25">
      <c r="A13" s="5" t="s">
        <v>13</v>
      </c>
      <c r="B13" s="6">
        <v>700</v>
      </c>
      <c r="C13" s="6"/>
    </row>
    <row r="14" spans="1:13" x14ac:dyDescent="0.25">
      <c r="A14" s="5" t="s">
        <v>2</v>
      </c>
      <c r="B14" s="6">
        <v>400</v>
      </c>
      <c r="C14" s="6"/>
      <c r="E14" s="30"/>
    </row>
    <row r="15" spans="1:13" x14ac:dyDescent="0.25">
      <c r="A15" s="7" t="s">
        <v>40</v>
      </c>
      <c r="B15" s="6">
        <v>60</v>
      </c>
      <c r="C15" s="6"/>
      <c r="E15" s="30"/>
    </row>
    <row r="16" spans="1:13" x14ac:dyDescent="0.25">
      <c r="A16" s="7" t="s">
        <v>34</v>
      </c>
      <c r="B16" s="6">
        <v>10000</v>
      </c>
      <c r="C16" s="6"/>
      <c r="E16" s="30"/>
    </row>
    <row r="17" spans="1:6" x14ac:dyDescent="0.25">
      <c r="A17" s="7" t="s">
        <v>50</v>
      </c>
      <c r="B17" s="6">
        <v>2000</v>
      </c>
      <c r="C17" s="6"/>
      <c r="E17" s="30"/>
    </row>
    <row r="18" spans="1:6" s="1" customFormat="1" x14ac:dyDescent="0.25">
      <c r="A18" s="5" t="s">
        <v>6</v>
      </c>
      <c r="B18" s="6">
        <v>500</v>
      </c>
      <c r="C18" s="6"/>
      <c r="E18" s="26"/>
      <c r="F18" s="11"/>
    </row>
    <row r="19" spans="1:6" s="1" customFormat="1" x14ac:dyDescent="0.25">
      <c r="A19" s="7" t="s">
        <v>14</v>
      </c>
      <c r="B19" s="6">
        <v>780</v>
      </c>
      <c r="C19" s="6"/>
      <c r="E19" s="35"/>
      <c r="F19" s="35"/>
    </row>
    <row r="20" spans="1:6" s="1" customFormat="1" x14ac:dyDescent="0.25">
      <c r="A20" s="7" t="s">
        <v>28</v>
      </c>
      <c r="B20" s="6">
        <v>0</v>
      </c>
      <c r="C20" s="6"/>
      <c r="E20" s="35"/>
      <c r="F20" s="35"/>
    </row>
    <row r="21" spans="1:6" s="1" customFormat="1" ht="15.75" thickBot="1" x14ac:dyDescent="0.3">
      <c r="A21" s="5" t="s">
        <v>10</v>
      </c>
      <c r="B21" s="6">
        <v>500</v>
      </c>
      <c r="C21" s="6"/>
    </row>
    <row r="22" spans="1:6" s="1" customFormat="1" ht="15.75" thickTop="1" x14ac:dyDescent="0.25">
      <c r="A22" s="7" t="s">
        <v>17</v>
      </c>
      <c r="B22" s="6">
        <v>150</v>
      </c>
      <c r="C22" s="6"/>
      <c r="E22" s="41" t="s">
        <v>51</v>
      </c>
      <c r="F22" s="42"/>
    </row>
    <row r="23" spans="1:6" s="1" customFormat="1" x14ac:dyDescent="0.25">
      <c r="A23" s="7" t="s">
        <v>16</v>
      </c>
      <c r="B23" s="6">
        <v>10000</v>
      </c>
      <c r="C23" s="6"/>
      <c r="E23" s="43" t="s">
        <v>44</v>
      </c>
      <c r="F23" s="44">
        <f>'2019-20 Mid-Year Statement'!B31</f>
        <v>68641.700000000012</v>
      </c>
    </row>
    <row r="24" spans="1:6" s="1" customFormat="1" x14ac:dyDescent="0.25">
      <c r="A24" s="7" t="s">
        <v>15</v>
      </c>
      <c r="B24" s="6">
        <v>500</v>
      </c>
      <c r="C24" s="6"/>
      <c r="E24" s="43" t="s">
        <v>52</v>
      </c>
      <c r="F24" s="44">
        <f>F9</f>
        <v>83590</v>
      </c>
    </row>
    <row r="25" spans="1:6" s="1" customFormat="1" x14ac:dyDescent="0.25">
      <c r="A25" s="7" t="s">
        <v>19</v>
      </c>
      <c r="B25" s="6">
        <v>38000</v>
      </c>
      <c r="C25" s="6"/>
      <c r="E25" s="43" t="s">
        <v>45</v>
      </c>
      <c r="F25" s="49">
        <f>B28</f>
        <v>81730</v>
      </c>
    </row>
    <row r="26" spans="1:6" s="1" customFormat="1" ht="15.75" thickBot="1" x14ac:dyDescent="0.3">
      <c r="A26" s="7" t="s">
        <v>21</v>
      </c>
      <c r="B26" s="6">
        <v>300</v>
      </c>
      <c r="C26" s="6"/>
      <c r="E26" s="45" t="s">
        <v>46</v>
      </c>
      <c r="F26" s="46">
        <f>F23+F24-F25</f>
        <v>70501.700000000012</v>
      </c>
    </row>
    <row r="27" spans="1:6" s="1" customFormat="1" ht="15.75" thickTop="1" x14ac:dyDescent="0.25">
      <c r="A27" s="5" t="s">
        <v>12</v>
      </c>
      <c r="B27" s="6">
        <v>1000</v>
      </c>
      <c r="C27" s="6"/>
    </row>
    <row r="28" spans="1:6" s="1" customFormat="1" x14ac:dyDescent="0.25">
      <c r="A28" s="23" t="s">
        <v>22</v>
      </c>
      <c r="B28" s="24">
        <f>SUM(B5:B27)</f>
        <v>81730</v>
      </c>
      <c r="C28" s="6"/>
    </row>
    <row r="29" spans="1:6" s="1" customFormat="1" x14ac:dyDescent="0.25">
      <c r="C29" s="6"/>
    </row>
    <row r="30" spans="1:6" s="25" customFormat="1" x14ac:dyDescent="0.25">
      <c r="C30" s="24"/>
      <c r="E30" s="30"/>
      <c r="F30" s="1"/>
    </row>
    <row r="31" spans="1:6" s="1" customFormat="1" x14ac:dyDescent="0.25">
      <c r="A31" s="9"/>
      <c r="B31" s="8"/>
      <c r="C31" s="8"/>
      <c r="E31" s="30"/>
    </row>
    <row r="32" spans="1:6" s="1" customFormat="1" x14ac:dyDescent="0.25">
      <c r="C32" s="33"/>
      <c r="E32" s="35"/>
      <c r="F32" s="37"/>
    </row>
    <row r="33" spans="1:13" s="1" customFormat="1" x14ac:dyDescent="0.25">
      <c r="C33" s="33"/>
      <c r="E33" s="35"/>
      <c r="F33" s="37"/>
    </row>
    <row r="34" spans="1:13" s="1" customFormat="1" x14ac:dyDescent="0.25">
      <c r="C34" s="30"/>
      <c r="E34" s="35"/>
      <c r="F34" s="37"/>
    </row>
    <row r="35" spans="1:13" s="1" customFormat="1" x14ac:dyDescent="0.25">
      <c r="C35" s="30"/>
      <c r="E35" s="35"/>
      <c r="F35" s="37"/>
    </row>
    <row r="36" spans="1:13" s="1" customFormat="1" x14ac:dyDescent="0.25">
      <c r="C36" s="30"/>
      <c r="E36" s="12"/>
      <c r="F36" s="38"/>
    </row>
    <row r="37" spans="1:13" s="1" customFormat="1" x14ac:dyDescent="0.25"/>
    <row r="42" spans="1:13" s="31" customFormat="1" x14ac:dyDescent="0.25"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x14ac:dyDescent="0.25">
      <c r="A43" s="27"/>
    </row>
    <row r="44" spans="1:13" x14ac:dyDescent="0.25">
      <c r="A44" s="27"/>
    </row>
    <row r="45" spans="1:13" x14ac:dyDescent="0.25">
      <c r="A45" s="27"/>
    </row>
    <row r="46" spans="1:13" x14ac:dyDescent="0.25">
      <c r="A46" s="27"/>
    </row>
    <row r="47" spans="1:13" x14ac:dyDescent="0.25">
      <c r="A47" s="2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 Mid-Year Statement</vt:lpstr>
      <vt:lpstr>Agreed Budget 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Howson</dc:creator>
  <cp:lastModifiedBy>Phil</cp:lastModifiedBy>
  <cp:lastPrinted>2018-11-27T09:36:53Z</cp:lastPrinted>
  <dcterms:created xsi:type="dcterms:W3CDTF">2015-11-05T12:23:18Z</dcterms:created>
  <dcterms:modified xsi:type="dcterms:W3CDTF">2019-11-22T17:28:50Z</dcterms:modified>
</cp:coreProperties>
</file>